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_\OneDrive\Documents\DETERCONSA\DOCUMENTOS DETERCONSA\2. CUENTA MARZO\ACTIVIDADES CUENTA DE COBRO 2 - MARZO\OBRA PUENTE DULCINEA\"/>
    </mc:Choice>
  </mc:AlternateContent>
  <xr:revisionPtr revIDLastSave="0" documentId="13_ncr:1_{F62A14CC-0934-4F3E-8C45-994A025423FA}" xr6:coauthVersionLast="47" xr6:coauthVersionMax="47" xr10:uidLastSave="{00000000-0000-0000-0000-000000000000}"/>
  <bookViews>
    <workbookView xWindow="-108" yWindow="-108" windowWidth="23256" windowHeight="12456" xr2:uid="{68F68D6B-A1A7-4BAB-9C9D-A48C91E7D51B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32" i="1"/>
  <c r="G21" i="1"/>
  <c r="G22" i="1"/>
  <c r="G23" i="1"/>
  <c r="G24" i="1"/>
  <c r="G25" i="1"/>
  <c r="G26" i="1"/>
  <c r="G27" i="1"/>
  <c r="G28" i="1"/>
  <c r="G29" i="1"/>
  <c r="G30" i="1"/>
  <c r="G20" i="1"/>
  <c r="G15" i="1"/>
  <c r="G16" i="1"/>
  <c r="G17" i="1"/>
  <c r="G14" i="1"/>
  <c r="G11" i="1"/>
  <c r="G8" i="1"/>
  <c r="G9" i="1"/>
  <c r="G10" i="1"/>
  <c r="G7" i="1"/>
  <c r="G6" i="1"/>
  <c r="G5" i="1"/>
  <c r="G18" i="1" l="1"/>
  <c r="G12" i="1"/>
  <c r="G33" i="1"/>
  <c r="G36" i="1" s="1"/>
  <c r="G37" i="1" l="1"/>
  <c r="G38" i="1" s="1"/>
</calcChain>
</file>

<file path=xl/sharedStrings.xml><?xml version="1.0" encoding="utf-8"?>
<sst xmlns="http://schemas.openxmlformats.org/spreadsheetml/2006/main" count="168" uniqueCount="72">
  <si>
    <t>CONSTRUCCIÓN DE PUENTE PEATONAL SECTOR DULCINEA EN EL MUNICIPIO DE TOCANCIPÁ</t>
  </si>
  <si>
    <t>ITEM</t>
  </si>
  <si>
    <t>DESCRIPCIÓN</t>
  </si>
  <si>
    <t>UNIDAD</t>
  </si>
  <si>
    <t>CANTIDAD</t>
  </si>
  <si>
    <t>VALOR TOTAL</t>
  </si>
  <si>
    <t>Preliminares</t>
  </si>
  <si>
    <t>1.1</t>
  </si>
  <si>
    <t>CAMPAMENTO 9 M2</t>
  </si>
  <si>
    <t>UN</t>
  </si>
  <si>
    <t>1.2</t>
  </si>
  <si>
    <t>LOCALIZACIÓN Y REPLANTEO DE CIMIENTOS CON ELEMENTOS DE PRECISIÓN</t>
  </si>
  <si>
    <t>M2</t>
  </si>
  <si>
    <t>1.3</t>
  </si>
  <si>
    <t>DESCAPOTE A MAQUINA E=0.20 M</t>
  </si>
  <si>
    <t>1.4</t>
  </si>
  <si>
    <t>RETIRO DE SOBRANTES A UNA DISTANCIA DE 5 KM (INCLUYE CARGUE)</t>
  </si>
  <si>
    <t>M3</t>
  </si>
  <si>
    <t>1.5</t>
  </si>
  <si>
    <t>TRANSPORTE DE MATERIALES PROV. DE EXLANACIÓN, CANALES, PRESTAMOS, SOBREACARREOS Y DERRUMBES</t>
  </si>
  <si>
    <t>M3-KM</t>
  </si>
  <si>
    <t>1.6</t>
  </si>
  <si>
    <t>CERRAMIENTO PROVISIONAL EN POLIPROPILENO VERDE H=2.1 m</t>
  </si>
  <si>
    <t>ML</t>
  </si>
  <si>
    <t>1.7</t>
  </si>
  <si>
    <t>EXCAVACIÓN MANUAL EN ZANJA H= 1,0 m (No incluye descargue ni retiro)</t>
  </si>
  <si>
    <t>SUBTOTAL</t>
  </si>
  <si>
    <t>Sub- estructura</t>
  </si>
  <si>
    <t>2.1</t>
  </si>
  <si>
    <t>CONCRETOS f´c =4000 psi</t>
  </si>
  <si>
    <t>2.2</t>
  </si>
  <si>
    <t>PILOTE PRE EXCAVADO D=50 CM (INCLUYE RETIRO DE SOBRANTES A UNA DISTANCIA MENOR DE 5 KM)</t>
  </si>
  <si>
    <t>2.3</t>
  </si>
  <si>
    <t>Acero figurado 60000 PSI</t>
  </si>
  <si>
    <t>KG</t>
  </si>
  <si>
    <t>2.4</t>
  </si>
  <si>
    <t>Concreto clase F 2000 psi para solados y atraques</t>
  </si>
  <si>
    <t>Superestructura</t>
  </si>
  <si>
    <t>3.1</t>
  </si>
  <si>
    <t>Concreto Clase A, F'c=5000 psi</t>
  </si>
  <si>
    <t>3.2</t>
  </si>
  <si>
    <t>Concreto clase C F´c= 4000 psi</t>
  </si>
  <si>
    <t>3.3</t>
  </si>
  <si>
    <t>SUMINISTRO,TRANSPORTE, FABRICACIÓN, ENSAMBLAJE Y MONTAJE DE ACERO A-36 (estructura metalica puente)</t>
  </si>
  <si>
    <t>3.4</t>
  </si>
  <si>
    <t>3.5</t>
  </si>
  <si>
    <t>Baranda Metálica</t>
  </si>
  <si>
    <t>3.6</t>
  </si>
  <si>
    <t>Suministro e instalacion de Apoyos elastomerico de Neopreno</t>
  </si>
  <si>
    <t>UND</t>
  </si>
  <si>
    <t>3.7</t>
  </si>
  <si>
    <t>Juntas de dilatacion elastomerica reforzada tipo TX-50</t>
  </si>
  <si>
    <t>3.8</t>
  </si>
  <si>
    <t>Alquiler de Estructura Intermedia provisional tipo megashores (torre).</t>
  </si>
  <si>
    <t>DIA</t>
  </si>
  <si>
    <t>3.9</t>
  </si>
  <si>
    <t>Alquiler formaleta metalica para fundicion de columnas</t>
  </si>
  <si>
    <t>Dia</t>
  </si>
  <si>
    <t>3.10.</t>
  </si>
  <si>
    <t>Alquiler e instalacion de cerchas para soporte provisional puente</t>
  </si>
  <si>
    <t>dia-unidad</t>
  </si>
  <si>
    <t>3.11.</t>
  </si>
  <si>
    <t>dia</t>
  </si>
  <si>
    <t>3.12</t>
  </si>
  <si>
    <t>ALQUILER E INSTALACION DE CAMILLA DE 1.4X 0.7 M</t>
  </si>
  <si>
    <t>3.13</t>
  </si>
  <si>
    <t>Muro en bloque concreto estructural liso 12x20x40cm, incluye groutin, refuerzo y anclajes</t>
  </si>
  <si>
    <t>COSTO DIRECTO</t>
  </si>
  <si>
    <t>A.I.U</t>
  </si>
  <si>
    <t>TOTAL OBRA</t>
  </si>
  <si>
    <t>ALQUILER DE MATERIAL ENCOFRADO FORMADA POR VIGA METALICA SUPERSLIM Y VIGA PRINCIPAL Y VIGA DE MADERA TIPO T200 COMO VIGA SECUNDARIA DE SOPORTE DEL FORRO DE ENCOFRADO Y ELEMENTOS DE BARANDILLA PARA PROTECCIÓN COLECTIVA EN PLATAFORMA DE TRABAJO A AMBOS LADOS.</t>
  </si>
  <si>
    <t>V.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</si>
</sst>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3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9" fontId="8" fillId="0" borderId="5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 wrapText="1"/>
    </xf>
    <xf numFmtId="6" fontId="5" fillId="4" borderId="5" xfId="1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1" applyNumberFormat="1" applyFont="1" applyFill="1" applyBorder="1" applyAlignment="1">
      <alignment horizontal="center" vertical="center" wrapText="1"/>
    </xf>
    <xf numFmtId="6" fontId="5" fillId="0" borderId="5" xfId="0" applyNumberFormat="1" applyFont="1" applyBorder="1" applyAlignment="1">
      <alignment horizontal="center" vertical="center" wrapText="1"/>
    </xf>
    <xf numFmtId="6" fontId="5" fillId="4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wrapText="1"/>
    </xf>
    <xf numFmtId="0" fontId="5" fillId="4" borderId="18" xfId="0" applyFont="1" applyFill="1" applyBorder="1" applyAlignment="1">
      <alignment horizontal="center" vertical="center" wrapText="1"/>
    </xf>
    <xf numFmtId="164" fontId="5" fillId="4" borderId="19" xfId="1" applyNumberFormat="1" applyFont="1" applyFill="1" applyBorder="1" applyAlignment="1">
      <alignment horizontal="center" vertical="center" wrapText="1"/>
    </xf>
    <xf numFmtId="44" fontId="5" fillId="4" borderId="19" xfId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6" fontId="5" fillId="4" borderId="19" xfId="0" applyNumberFormat="1" applyFont="1" applyFill="1" applyBorder="1" applyAlignment="1">
      <alignment horizontal="center" vertical="center" wrapText="1"/>
    </xf>
    <xf numFmtId="6" fontId="4" fillId="4" borderId="19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6" fontId="8" fillId="0" borderId="19" xfId="0" applyNumberFormat="1" applyFont="1" applyBorder="1" applyAlignment="1">
      <alignment horizontal="center" vertical="center" wrapText="1"/>
    </xf>
    <xf numFmtId="6" fontId="9" fillId="0" borderId="2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D827-2942-4B36-A4E6-CE711A910F08}">
  <dimension ref="B1:G40"/>
  <sheetViews>
    <sheetView tabSelected="1" workbookViewId="0">
      <selection activeCell="A41" sqref="A41:XFD41"/>
    </sheetView>
  </sheetViews>
  <sheetFormatPr baseColWidth="10" defaultRowHeight="14.4" x14ac:dyDescent="0.3"/>
  <cols>
    <col min="2" max="2" width="6.109375" customWidth="1"/>
    <col min="3" max="3" width="45.5546875" customWidth="1"/>
    <col min="4" max="4" width="8.6640625" customWidth="1"/>
    <col min="5" max="5" width="11.33203125" customWidth="1"/>
    <col min="6" max="6" width="12.77734375" bestFit="1" customWidth="1"/>
    <col min="7" max="7" width="17.21875" customWidth="1"/>
    <col min="9" max="9" width="11.5546875" customWidth="1"/>
    <col min="10" max="10" width="50.21875" customWidth="1"/>
    <col min="11" max="11" width="8.88671875" customWidth="1"/>
  </cols>
  <sheetData>
    <row r="1" spans="2:7" ht="15" thickBot="1" x14ac:dyDescent="0.35"/>
    <row r="2" spans="2:7" ht="27.6" customHeight="1" thickBot="1" x14ac:dyDescent="0.35">
      <c r="B2" s="51" t="s">
        <v>0</v>
      </c>
      <c r="C2" s="52"/>
      <c r="D2" s="52"/>
      <c r="E2" s="52"/>
      <c r="F2" s="52"/>
      <c r="G2" s="53"/>
    </row>
    <row r="3" spans="2:7" ht="28.2" thickBot="1" x14ac:dyDescent="0.35">
      <c r="B3" s="30" t="s">
        <v>1</v>
      </c>
      <c r="C3" s="1" t="s">
        <v>2</v>
      </c>
      <c r="D3" s="2" t="s">
        <v>3</v>
      </c>
      <c r="E3" s="2" t="s">
        <v>4</v>
      </c>
      <c r="F3" s="2" t="s">
        <v>71</v>
      </c>
      <c r="G3" s="31" t="s">
        <v>5</v>
      </c>
    </row>
    <row r="4" spans="2:7" ht="16.2" thickBot="1" x14ac:dyDescent="0.35">
      <c r="B4" s="32">
        <v>1</v>
      </c>
      <c r="C4" s="4" t="s">
        <v>6</v>
      </c>
      <c r="D4" s="5"/>
      <c r="E4" s="5"/>
      <c r="F4" s="5"/>
      <c r="G4" s="33"/>
    </row>
    <row r="5" spans="2:7" ht="15" thickBot="1" x14ac:dyDescent="0.35">
      <c r="B5" s="34" t="s">
        <v>7</v>
      </c>
      <c r="C5" s="7" t="s">
        <v>8</v>
      </c>
      <c r="D5" s="8" t="s">
        <v>9</v>
      </c>
      <c r="E5" s="25">
        <v>1</v>
      </c>
      <c r="F5" s="24">
        <v>1694934</v>
      </c>
      <c r="G5" s="35">
        <f>E5*F5</f>
        <v>1694934</v>
      </c>
    </row>
    <row r="6" spans="2:7" ht="28.2" thickBot="1" x14ac:dyDescent="0.35">
      <c r="B6" s="34" t="s">
        <v>10</v>
      </c>
      <c r="C6" s="7" t="s">
        <v>11</v>
      </c>
      <c r="D6" s="8" t="s">
        <v>12</v>
      </c>
      <c r="E6" s="25">
        <v>670</v>
      </c>
      <c r="F6" s="26">
        <v>13496</v>
      </c>
      <c r="G6" s="35">
        <f>E6*F6</f>
        <v>9042320</v>
      </c>
    </row>
    <row r="7" spans="2:7" ht="15" thickBot="1" x14ac:dyDescent="0.35">
      <c r="B7" s="34" t="s">
        <v>13</v>
      </c>
      <c r="C7" s="7" t="s">
        <v>14</v>
      </c>
      <c r="D7" s="8" t="s">
        <v>12</v>
      </c>
      <c r="E7" s="9">
        <v>1529.77</v>
      </c>
      <c r="F7" s="26">
        <v>2038</v>
      </c>
      <c r="G7" s="36">
        <f>E7*F7</f>
        <v>3117671.26</v>
      </c>
    </row>
    <row r="8" spans="2:7" ht="28.2" thickBot="1" x14ac:dyDescent="0.35">
      <c r="B8" s="34" t="s">
        <v>15</v>
      </c>
      <c r="C8" s="7" t="s">
        <v>16</v>
      </c>
      <c r="D8" s="8" t="s">
        <v>17</v>
      </c>
      <c r="E8" s="25">
        <v>487.9</v>
      </c>
      <c r="F8" s="26">
        <v>12143</v>
      </c>
      <c r="G8" s="35">
        <f t="shared" ref="G8:G10" si="0">E8*F8</f>
        <v>5924569.7000000002</v>
      </c>
    </row>
    <row r="9" spans="2:7" ht="42" thickBot="1" x14ac:dyDescent="0.35">
      <c r="B9" s="34" t="s">
        <v>18</v>
      </c>
      <c r="C9" s="7" t="s">
        <v>19</v>
      </c>
      <c r="D9" s="8" t="s">
        <v>20</v>
      </c>
      <c r="E9" s="9">
        <v>7318.55</v>
      </c>
      <c r="F9" s="26">
        <v>1735</v>
      </c>
      <c r="G9" s="35">
        <f t="shared" si="0"/>
        <v>12697684.25</v>
      </c>
    </row>
    <row r="10" spans="2:7" ht="28.2" thickBot="1" x14ac:dyDescent="0.35">
      <c r="B10" s="34" t="s">
        <v>21</v>
      </c>
      <c r="C10" s="7" t="s">
        <v>22</v>
      </c>
      <c r="D10" s="8" t="s">
        <v>23</v>
      </c>
      <c r="E10" s="25">
        <v>363.88299999999998</v>
      </c>
      <c r="F10" s="26">
        <v>30591</v>
      </c>
      <c r="G10" s="35">
        <f t="shared" si="0"/>
        <v>11131544.853</v>
      </c>
    </row>
    <row r="11" spans="2:7" ht="28.2" thickBot="1" x14ac:dyDescent="0.35">
      <c r="B11" s="34" t="s">
        <v>24</v>
      </c>
      <c r="C11" s="7" t="s">
        <v>25</v>
      </c>
      <c r="D11" s="8" t="s">
        <v>17</v>
      </c>
      <c r="E11" s="25">
        <v>98.7</v>
      </c>
      <c r="F11" s="26">
        <v>47202</v>
      </c>
      <c r="G11" s="35">
        <f>E11*F11</f>
        <v>4658837.4000000004</v>
      </c>
    </row>
    <row r="12" spans="2:7" ht="16.2" thickBot="1" x14ac:dyDescent="0.35">
      <c r="B12" s="37"/>
      <c r="C12" s="11" t="s">
        <v>26</v>
      </c>
      <c r="D12" s="10"/>
      <c r="E12" s="10"/>
      <c r="F12" s="10"/>
      <c r="G12" s="38">
        <f>SUM(G5:G11)</f>
        <v>48267561.463</v>
      </c>
    </row>
    <row r="13" spans="2:7" ht="16.2" thickBot="1" x14ac:dyDescent="0.35">
      <c r="B13" s="32">
        <v>2</v>
      </c>
      <c r="C13" s="4" t="s">
        <v>27</v>
      </c>
      <c r="D13" s="5"/>
      <c r="E13" s="5"/>
      <c r="F13" s="5"/>
      <c r="G13" s="33"/>
    </row>
    <row r="14" spans="2:7" ht="15" thickBot="1" x14ac:dyDescent="0.35">
      <c r="B14" s="39" t="s">
        <v>28</v>
      </c>
      <c r="C14" s="13" t="s">
        <v>29</v>
      </c>
      <c r="D14" s="14" t="s">
        <v>17</v>
      </c>
      <c r="E14" s="29">
        <v>98.703774995530694</v>
      </c>
      <c r="F14" s="27">
        <v>1104939</v>
      </c>
      <c r="G14" s="35">
        <f>E14*F14</f>
        <v>109061650.43978669</v>
      </c>
    </row>
    <row r="15" spans="2:7" ht="40.200000000000003" thickBot="1" x14ac:dyDescent="0.35">
      <c r="B15" s="39" t="s">
        <v>30</v>
      </c>
      <c r="C15" s="11" t="s">
        <v>31</v>
      </c>
      <c r="D15" s="9" t="s">
        <v>23</v>
      </c>
      <c r="E15" s="9">
        <v>1090.74</v>
      </c>
      <c r="F15" s="28">
        <v>400445</v>
      </c>
      <c r="G15" s="35">
        <f t="shared" ref="G15:G17" si="1">E15*F15</f>
        <v>436781379.30000001</v>
      </c>
    </row>
    <row r="16" spans="2:7" ht="15" thickBot="1" x14ac:dyDescent="0.35">
      <c r="B16" s="39" t="s">
        <v>32</v>
      </c>
      <c r="C16" s="11" t="s">
        <v>33</v>
      </c>
      <c r="D16" s="9" t="s">
        <v>34</v>
      </c>
      <c r="E16" s="25">
        <v>62398.539367088597</v>
      </c>
      <c r="F16" s="28">
        <v>7900</v>
      </c>
      <c r="G16" s="35">
        <f t="shared" si="1"/>
        <v>492948460.99999994</v>
      </c>
    </row>
    <row r="17" spans="2:7" ht="15" thickBot="1" x14ac:dyDescent="0.35">
      <c r="B17" s="39" t="s">
        <v>35</v>
      </c>
      <c r="C17" s="11" t="s">
        <v>36</v>
      </c>
      <c r="D17" s="9" t="s">
        <v>17</v>
      </c>
      <c r="E17" s="25">
        <v>34.482774268445802</v>
      </c>
      <c r="F17" s="28">
        <v>359201</v>
      </c>
      <c r="G17" s="35">
        <f t="shared" si="1"/>
        <v>12386247</v>
      </c>
    </row>
    <row r="18" spans="2:7" ht="16.2" thickBot="1" x14ac:dyDescent="0.35">
      <c r="B18" s="37"/>
      <c r="C18" s="11" t="s">
        <v>26</v>
      </c>
      <c r="D18" s="10"/>
      <c r="E18" s="10"/>
      <c r="F18" s="10"/>
      <c r="G18" s="38">
        <f>SUM(G14:G17)</f>
        <v>1051177737.7397866</v>
      </c>
    </row>
    <row r="19" spans="2:7" ht="16.2" thickBot="1" x14ac:dyDescent="0.35">
      <c r="B19" s="32">
        <v>3</v>
      </c>
      <c r="C19" s="4" t="s">
        <v>37</v>
      </c>
      <c r="D19" s="5"/>
      <c r="E19" s="5"/>
      <c r="F19" s="5"/>
      <c r="G19" s="33"/>
    </row>
    <row r="20" spans="2:7" ht="15" thickBot="1" x14ac:dyDescent="0.35">
      <c r="B20" s="40" t="s">
        <v>38</v>
      </c>
      <c r="C20" s="13" t="s">
        <v>39</v>
      </c>
      <c r="D20" s="14" t="s">
        <v>17</v>
      </c>
      <c r="E20" s="14">
        <v>40.64</v>
      </c>
      <c r="F20" s="27">
        <v>1241851</v>
      </c>
      <c r="G20" s="41">
        <f>E20*F20</f>
        <v>50468824.640000001</v>
      </c>
    </row>
    <row r="21" spans="2:7" ht="15" thickBot="1" x14ac:dyDescent="0.35">
      <c r="B21" s="40" t="s">
        <v>40</v>
      </c>
      <c r="C21" s="13" t="s">
        <v>41</v>
      </c>
      <c r="D21" s="14" t="s">
        <v>17</v>
      </c>
      <c r="E21" s="14">
        <v>117.86</v>
      </c>
      <c r="F21" s="27">
        <v>1104939</v>
      </c>
      <c r="G21" s="41">
        <f t="shared" ref="G21:G32" si="2">E21*F21</f>
        <v>130228110.54000001</v>
      </c>
    </row>
    <row r="22" spans="2:7" ht="40.200000000000003" thickBot="1" x14ac:dyDescent="0.35">
      <c r="B22" s="40" t="s">
        <v>42</v>
      </c>
      <c r="C22" s="11" t="s">
        <v>43</v>
      </c>
      <c r="D22" s="9" t="s">
        <v>34</v>
      </c>
      <c r="E22" s="29">
        <v>73868.485205067307</v>
      </c>
      <c r="F22" s="28">
        <v>20083</v>
      </c>
      <c r="G22" s="41">
        <f t="shared" si="2"/>
        <v>1483500788.3733668</v>
      </c>
    </row>
    <row r="23" spans="2:7" ht="15" thickBot="1" x14ac:dyDescent="0.35">
      <c r="B23" s="40" t="s">
        <v>44</v>
      </c>
      <c r="C23" s="11" t="s">
        <v>33</v>
      </c>
      <c r="D23" s="9" t="s">
        <v>34</v>
      </c>
      <c r="E23" s="9">
        <v>27616.61</v>
      </c>
      <c r="F23" s="28">
        <v>7900</v>
      </c>
      <c r="G23" s="41">
        <f t="shared" si="2"/>
        <v>218171219</v>
      </c>
    </row>
    <row r="24" spans="2:7" ht="15" thickBot="1" x14ac:dyDescent="0.35">
      <c r="B24" s="40" t="s">
        <v>45</v>
      </c>
      <c r="C24" s="11" t="s">
        <v>46</v>
      </c>
      <c r="D24" s="9" t="s">
        <v>23</v>
      </c>
      <c r="E24" s="9">
        <v>531.79</v>
      </c>
      <c r="F24" s="28">
        <v>616538</v>
      </c>
      <c r="G24" s="41">
        <f t="shared" si="2"/>
        <v>327868743.01999998</v>
      </c>
    </row>
    <row r="25" spans="2:7" ht="27" thickBot="1" x14ac:dyDescent="0.35">
      <c r="B25" s="40" t="s">
        <v>47</v>
      </c>
      <c r="C25" s="11" t="s">
        <v>48</v>
      </c>
      <c r="D25" s="9" t="s">
        <v>49</v>
      </c>
      <c r="E25" s="25">
        <v>26</v>
      </c>
      <c r="F25" s="28">
        <v>121685</v>
      </c>
      <c r="G25" s="41">
        <f t="shared" si="2"/>
        <v>3163810</v>
      </c>
    </row>
    <row r="26" spans="2:7" ht="27" thickBot="1" x14ac:dyDescent="0.35">
      <c r="B26" s="40" t="s">
        <v>50</v>
      </c>
      <c r="C26" s="11" t="s">
        <v>51</v>
      </c>
      <c r="D26" s="9" t="s">
        <v>23</v>
      </c>
      <c r="E26" s="25">
        <v>8</v>
      </c>
      <c r="F26" s="28">
        <v>67548</v>
      </c>
      <c r="G26" s="41">
        <f t="shared" si="2"/>
        <v>540384</v>
      </c>
    </row>
    <row r="27" spans="2:7" ht="27" thickBot="1" x14ac:dyDescent="0.35">
      <c r="B27" s="40" t="s">
        <v>52</v>
      </c>
      <c r="C27" s="11" t="s">
        <v>53</v>
      </c>
      <c r="D27" s="9" t="s">
        <v>54</v>
      </c>
      <c r="E27" s="25">
        <v>120</v>
      </c>
      <c r="F27" s="28">
        <v>177282</v>
      </c>
      <c r="G27" s="41">
        <f t="shared" si="2"/>
        <v>21273840</v>
      </c>
    </row>
    <row r="28" spans="2:7" ht="27" thickBot="1" x14ac:dyDescent="0.35">
      <c r="B28" s="40" t="s">
        <v>55</v>
      </c>
      <c r="C28" s="11" t="s">
        <v>56</v>
      </c>
      <c r="D28" s="9" t="s">
        <v>57</v>
      </c>
      <c r="E28" s="25">
        <v>120</v>
      </c>
      <c r="F28" s="28">
        <v>193547</v>
      </c>
      <c r="G28" s="41">
        <f t="shared" si="2"/>
        <v>23225640</v>
      </c>
    </row>
    <row r="29" spans="2:7" ht="27" thickBot="1" x14ac:dyDescent="0.35">
      <c r="B29" s="40" t="s">
        <v>58</v>
      </c>
      <c r="C29" s="11" t="s">
        <v>59</v>
      </c>
      <c r="D29" s="9" t="s">
        <v>60</v>
      </c>
      <c r="E29" s="25">
        <v>90</v>
      </c>
      <c r="F29" s="28">
        <v>143075.25</v>
      </c>
      <c r="G29" s="41">
        <f t="shared" si="2"/>
        <v>12876772.5</v>
      </c>
    </row>
    <row r="30" spans="2:7" ht="93" thickBot="1" x14ac:dyDescent="0.35">
      <c r="B30" s="40" t="s">
        <v>61</v>
      </c>
      <c r="C30" s="11" t="s">
        <v>70</v>
      </c>
      <c r="D30" s="9" t="s">
        <v>62</v>
      </c>
      <c r="E30" s="25">
        <v>90</v>
      </c>
      <c r="F30" s="28">
        <v>233365</v>
      </c>
      <c r="G30" s="41">
        <f t="shared" si="2"/>
        <v>21002850</v>
      </c>
    </row>
    <row r="31" spans="2:7" ht="27" thickBot="1" x14ac:dyDescent="0.35">
      <c r="B31" s="40" t="s">
        <v>63</v>
      </c>
      <c r="C31" s="11" t="s">
        <v>64</v>
      </c>
      <c r="D31" s="9" t="s">
        <v>49</v>
      </c>
      <c r="E31" s="9">
        <v>379.85</v>
      </c>
      <c r="F31" s="28">
        <v>52421</v>
      </c>
      <c r="G31" s="41">
        <f>E31*F31</f>
        <v>19912116.850000001</v>
      </c>
    </row>
    <row r="32" spans="2:7" ht="27" thickBot="1" x14ac:dyDescent="0.35">
      <c r="B32" s="40" t="s">
        <v>65</v>
      </c>
      <c r="C32" s="11" t="s">
        <v>66</v>
      </c>
      <c r="D32" s="9" t="s">
        <v>12</v>
      </c>
      <c r="E32" s="9">
        <v>263.56</v>
      </c>
      <c r="F32" s="28">
        <v>85827</v>
      </c>
      <c r="G32" s="41">
        <f t="shared" si="2"/>
        <v>22620564.120000001</v>
      </c>
    </row>
    <row r="33" spans="2:7" ht="16.2" thickBot="1" x14ac:dyDescent="0.35">
      <c r="B33" s="37"/>
      <c r="C33" s="11" t="s">
        <v>26</v>
      </c>
      <c r="D33" s="10"/>
      <c r="E33" s="10"/>
      <c r="F33" s="10"/>
      <c r="G33" s="42">
        <f>SUM(G20:G32)</f>
        <v>2334853663.0433669</v>
      </c>
    </row>
    <row r="34" spans="2:7" ht="16.2" thickBot="1" x14ac:dyDescent="0.35">
      <c r="B34" s="43"/>
      <c r="C34" s="16"/>
      <c r="D34" s="17"/>
      <c r="E34" s="17"/>
      <c r="F34" s="17"/>
      <c r="G34" s="44"/>
    </row>
    <row r="35" spans="2:7" ht="16.2" thickBot="1" x14ac:dyDescent="0.35">
      <c r="B35" s="45"/>
      <c r="C35" s="19"/>
      <c r="D35" s="18"/>
      <c r="E35" s="18"/>
      <c r="F35" s="18"/>
      <c r="G35" s="44"/>
    </row>
    <row r="36" spans="2:7" ht="15" thickBot="1" x14ac:dyDescent="0.35">
      <c r="B36" s="54" t="s">
        <v>67</v>
      </c>
      <c r="C36" s="55"/>
      <c r="D36" s="55"/>
      <c r="E36" s="55"/>
      <c r="F36" s="56"/>
      <c r="G36" s="46">
        <f>SUM(G33,G18,G12)</f>
        <v>3434298962.2461534</v>
      </c>
    </row>
    <row r="37" spans="2:7" ht="15" thickBot="1" x14ac:dyDescent="0.35">
      <c r="B37" s="54" t="s">
        <v>68</v>
      </c>
      <c r="C37" s="55"/>
      <c r="D37" s="55"/>
      <c r="E37" s="56"/>
      <c r="F37" s="20">
        <v>0.3</v>
      </c>
      <c r="G37" s="46">
        <f>(G36*0.3)-1</f>
        <v>1030289687.673846</v>
      </c>
    </row>
    <row r="38" spans="2:7" ht="15" thickBot="1" x14ac:dyDescent="0.35">
      <c r="B38" s="57" t="s">
        <v>69</v>
      </c>
      <c r="C38" s="58"/>
      <c r="D38" s="58"/>
      <c r="E38" s="58"/>
      <c r="F38" s="59"/>
      <c r="G38" s="47">
        <f>SUM(G36,G37)</f>
        <v>4464588649.9199991</v>
      </c>
    </row>
    <row r="39" spans="2:7" ht="16.2" thickBot="1" x14ac:dyDescent="0.35">
      <c r="B39" s="60"/>
      <c r="C39" s="61"/>
      <c r="D39" s="61"/>
      <c r="E39" s="61"/>
      <c r="F39" s="61"/>
      <c r="G39" s="62"/>
    </row>
    <row r="40" spans="2:7" ht="16.2" thickBot="1" x14ac:dyDescent="0.35">
      <c r="B40" s="48"/>
      <c r="C40" s="49"/>
      <c r="D40" s="49"/>
      <c r="E40" s="49"/>
      <c r="F40" s="49"/>
      <c r="G40" s="50"/>
    </row>
  </sheetData>
  <mergeCells count="6">
    <mergeCell ref="B40:G40"/>
    <mergeCell ref="B2:G2"/>
    <mergeCell ref="B36:F36"/>
    <mergeCell ref="B37:E37"/>
    <mergeCell ref="B38:F38"/>
    <mergeCell ref="B39:G39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A91C-ECE3-4ED4-94C4-1072585C857A}">
  <dimension ref="B2:E31"/>
  <sheetViews>
    <sheetView topLeftCell="A19" workbookViewId="0">
      <selection activeCell="K30" sqref="K30"/>
    </sheetView>
  </sheetViews>
  <sheetFormatPr baseColWidth="10" defaultRowHeight="14.4" x14ac:dyDescent="0.3"/>
  <cols>
    <col min="3" max="3" width="57.109375" customWidth="1"/>
    <col min="4" max="4" width="8.88671875" customWidth="1"/>
  </cols>
  <sheetData>
    <row r="2" spans="2:5" ht="15" thickBot="1" x14ac:dyDescent="0.35"/>
    <row r="3" spans="2:5" ht="27.6" customHeight="1" thickBot="1" x14ac:dyDescent="0.35">
      <c r="B3" s="63" t="s">
        <v>0</v>
      </c>
      <c r="C3" s="64"/>
      <c r="D3" s="64"/>
      <c r="E3" s="65"/>
    </row>
    <row r="4" spans="2:5" ht="15" thickBot="1" x14ac:dyDescent="0.35">
      <c r="B4" s="21" t="s">
        <v>1</v>
      </c>
      <c r="C4" s="22" t="s">
        <v>2</v>
      </c>
      <c r="D4" s="23" t="s">
        <v>3</v>
      </c>
      <c r="E4" s="23" t="s">
        <v>4</v>
      </c>
    </row>
    <row r="5" spans="2:5" ht="16.2" thickBot="1" x14ac:dyDescent="0.35">
      <c r="B5" s="3">
        <v>1</v>
      </c>
      <c r="C5" s="4" t="s">
        <v>6</v>
      </c>
      <c r="D5" s="5"/>
      <c r="E5" s="5"/>
    </row>
    <row r="6" spans="2:5" ht="15" thickBot="1" x14ac:dyDescent="0.35">
      <c r="B6" s="6" t="s">
        <v>7</v>
      </c>
      <c r="C6" s="7" t="s">
        <v>8</v>
      </c>
      <c r="D6" s="8" t="s">
        <v>9</v>
      </c>
      <c r="E6" s="25">
        <v>1</v>
      </c>
    </row>
    <row r="7" spans="2:5" ht="28.2" thickBot="1" x14ac:dyDescent="0.35">
      <c r="B7" s="6" t="s">
        <v>10</v>
      </c>
      <c r="C7" s="7" t="s">
        <v>11</v>
      </c>
      <c r="D7" s="8" t="s">
        <v>12</v>
      </c>
      <c r="E7" s="25">
        <v>670</v>
      </c>
    </row>
    <row r="8" spans="2:5" ht="15" thickBot="1" x14ac:dyDescent="0.35">
      <c r="B8" s="6" t="s">
        <v>13</v>
      </c>
      <c r="C8" s="7" t="s">
        <v>14</v>
      </c>
      <c r="D8" s="8" t="s">
        <v>12</v>
      </c>
      <c r="E8" s="9">
        <v>1529.77</v>
      </c>
    </row>
    <row r="9" spans="2:5" ht="28.2" thickBot="1" x14ac:dyDescent="0.35">
      <c r="B9" s="6" t="s">
        <v>15</v>
      </c>
      <c r="C9" s="7" t="s">
        <v>16</v>
      </c>
      <c r="D9" s="8" t="s">
        <v>17</v>
      </c>
      <c r="E9" s="25">
        <v>487.9</v>
      </c>
    </row>
    <row r="10" spans="2:5" ht="42" thickBot="1" x14ac:dyDescent="0.35">
      <c r="B10" s="6" t="s">
        <v>18</v>
      </c>
      <c r="C10" s="7" t="s">
        <v>19</v>
      </c>
      <c r="D10" s="8" t="s">
        <v>20</v>
      </c>
      <c r="E10" s="9">
        <v>7318.55</v>
      </c>
    </row>
    <row r="11" spans="2:5" ht="28.2" thickBot="1" x14ac:dyDescent="0.35">
      <c r="B11" s="6" t="s">
        <v>21</v>
      </c>
      <c r="C11" s="7" t="s">
        <v>22</v>
      </c>
      <c r="D11" s="8" t="s">
        <v>23</v>
      </c>
      <c r="E11" s="25">
        <v>363.88299999999998</v>
      </c>
    </row>
    <row r="12" spans="2:5" ht="28.2" thickBot="1" x14ac:dyDescent="0.35">
      <c r="B12" s="6" t="s">
        <v>24</v>
      </c>
      <c r="C12" s="7" t="s">
        <v>25</v>
      </c>
      <c r="D12" s="8" t="s">
        <v>17</v>
      </c>
      <c r="E12" s="25">
        <v>98.7</v>
      </c>
    </row>
    <row r="13" spans="2:5" ht="16.2" thickBot="1" x14ac:dyDescent="0.35">
      <c r="B13" s="3">
        <v>2</v>
      </c>
      <c r="C13" s="4" t="s">
        <v>27</v>
      </c>
      <c r="D13" s="5"/>
      <c r="E13" s="5"/>
    </row>
    <row r="14" spans="2:5" ht="15" thickBot="1" x14ac:dyDescent="0.35">
      <c r="B14" s="12" t="s">
        <v>28</v>
      </c>
      <c r="C14" s="13" t="s">
        <v>29</v>
      </c>
      <c r="D14" s="14" t="s">
        <v>17</v>
      </c>
      <c r="E14" s="29">
        <v>98.703774995530694</v>
      </c>
    </row>
    <row r="15" spans="2:5" ht="27" thickBot="1" x14ac:dyDescent="0.35">
      <c r="B15" s="12" t="s">
        <v>30</v>
      </c>
      <c r="C15" s="11" t="s">
        <v>31</v>
      </c>
      <c r="D15" s="9" t="s">
        <v>23</v>
      </c>
      <c r="E15" s="9">
        <v>1090.74</v>
      </c>
    </row>
    <row r="16" spans="2:5" ht="15" thickBot="1" x14ac:dyDescent="0.35">
      <c r="B16" s="12" t="s">
        <v>32</v>
      </c>
      <c r="C16" s="11" t="s">
        <v>33</v>
      </c>
      <c r="D16" s="9" t="s">
        <v>34</v>
      </c>
      <c r="E16" s="25">
        <v>62398.539367088597</v>
      </c>
    </row>
    <row r="17" spans="2:5" ht="15" thickBot="1" x14ac:dyDescent="0.35">
      <c r="B17" s="12" t="s">
        <v>35</v>
      </c>
      <c r="C17" s="11" t="s">
        <v>36</v>
      </c>
      <c r="D17" s="9" t="s">
        <v>17</v>
      </c>
      <c r="E17" s="25">
        <v>34.482774268445802</v>
      </c>
    </row>
    <row r="18" spans="2:5" ht="16.2" thickBot="1" x14ac:dyDescent="0.35">
      <c r="B18" s="3">
        <v>3</v>
      </c>
      <c r="C18" s="4" t="s">
        <v>37</v>
      </c>
      <c r="D18" s="5"/>
      <c r="E18" s="5"/>
    </row>
    <row r="19" spans="2:5" ht="15" thickBot="1" x14ac:dyDescent="0.35">
      <c r="B19" s="15" t="s">
        <v>38</v>
      </c>
      <c r="C19" s="13" t="s">
        <v>39</v>
      </c>
      <c r="D19" s="14" t="s">
        <v>17</v>
      </c>
      <c r="E19" s="14">
        <v>40.64</v>
      </c>
    </row>
    <row r="20" spans="2:5" ht="15" thickBot="1" x14ac:dyDescent="0.35">
      <c r="B20" s="15" t="s">
        <v>40</v>
      </c>
      <c r="C20" s="13" t="s">
        <v>41</v>
      </c>
      <c r="D20" s="14" t="s">
        <v>17</v>
      </c>
      <c r="E20" s="14">
        <v>117.86</v>
      </c>
    </row>
    <row r="21" spans="2:5" ht="27" thickBot="1" x14ac:dyDescent="0.35">
      <c r="B21" s="15" t="s">
        <v>42</v>
      </c>
      <c r="C21" s="11" t="s">
        <v>43</v>
      </c>
      <c r="D21" s="9" t="s">
        <v>34</v>
      </c>
      <c r="E21" s="29">
        <v>73868.485205067307</v>
      </c>
    </row>
    <row r="22" spans="2:5" ht="15" thickBot="1" x14ac:dyDescent="0.35">
      <c r="B22" s="15" t="s">
        <v>44</v>
      </c>
      <c r="C22" s="11" t="s">
        <v>33</v>
      </c>
      <c r="D22" s="9" t="s">
        <v>34</v>
      </c>
      <c r="E22" s="9">
        <v>27616.61</v>
      </c>
    </row>
    <row r="23" spans="2:5" ht="15" thickBot="1" x14ac:dyDescent="0.35">
      <c r="B23" s="15" t="s">
        <v>45</v>
      </c>
      <c r="C23" s="11" t="s">
        <v>46</v>
      </c>
      <c r="D23" s="9" t="s">
        <v>23</v>
      </c>
      <c r="E23" s="9">
        <v>531.79</v>
      </c>
    </row>
    <row r="24" spans="2:5" ht="15" thickBot="1" x14ac:dyDescent="0.35">
      <c r="B24" s="15" t="s">
        <v>47</v>
      </c>
      <c r="C24" s="11" t="s">
        <v>48</v>
      </c>
      <c r="D24" s="9" t="s">
        <v>49</v>
      </c>
      <c r="E24" s="25">
        <v>26</v>
      </c>
    </row>
    <row r="25" spans="2:5" ht="15" thickBot="1" x14ac:dyDescent="0.35">
      <c r="B25" s="15" t="s">
        <v>50</v>
      </c>
      <c r="C25" s="11" t="s">
        <v>51</v>
      </c>
      <c r="D25" s="9" t="s">
        <v>23</v>
      </c>
      <c r="E25" s="25">
        <v>8</v>
      </c>
    </row>
    <row r="26" spans="2:5" ht="18" customHeight="1" thickBot="1" x14ac:dyDescent="0.35">
      <c r="B26" s="15" t="s">
        <v>52</v>
      </c>
      <c r="C26" s="11" t="s">
        <v>53</v>
      </c>
      <c r="D26" s="9" t="s">
        <v>54</v>
      </c>
      <c r="E26" s="25">
        <v>120</v>
      </c>
    </row>
    <row r="27" spans="2:5" ht="15" thickBot="1" x14ac:dyDescent="0.35">
      <c r="B27" s="15" t="s">
        <v>55</v>
      </c>
      <c r="C27" s="11" t="s">
        <v>56</v>
      </c>
      <c r="D27" s="9" t="s">
        <v>57</v>
      </c>
      <c r="E27" s="25">
        <v>120</v>
      </c>
    </row>
    <row r="28" spans="2:5" ht="27" thickBot="1" x14ac:dyDescent="0.35">
      <c r="B28" s="15" t="s">
        <v>58</v>
      </c>
      <c r="C28" s="11" t="s">
        <v>59</v>
      </c>
      <c r="D28" s="9" t="s">
        <v>60</v>
      </c>
      <c r="E28" s="25">
        <v>90</v>
      </c>
    </row>
    <row r="29" spans="2:5" ht="79.8" thickBot="1" x14ac:dyDescent="0.35">
      <c r="B29" s="15" t="s">
        <v>61</v>
      </c>
      <c r="C29" s="11" t="s">
        <v>70</v>
      </c>
      <c r="D29" s="9" t="s">
        <v>62</v>
      </c>
      <c r="E29" s="25">
        <v>90</v>
      </c>
    </row>
    <row r="30" spans="2:5" ht="15" thickBot="1" x14ac:dyDescent="0.35">
      <c r="B30" s="15" t="s">
        <v>63</v>
      </c>
      <c r="C30" s="11" t="s">
        <v>64</v>
      </c>
      <c r="D30" s="9" t="s">
        <v>49</v>
      </c>
      <c r="E30" s="9">
        <v>379.85</v>
      </c>
    </row>
    <row r="31" spans="2:5" ht="27" thickBot="1" x14ac:dyDescent="0.35">
      <c r="B31" s="15" t="s">
        <v>65</v>
      </c>
      <c r="C31" s="11" t="s">
        <v>66</v>
      </c>
      <c r="D31" s="9" t="s">
        <v>12</v>
      </c>
      <c r="E31" s="9">
        <v>263.56</v>
      </c>
    </row>
  </sheetData>
  <mergeCells count="1">
    <mergeCell ref="B3:E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Garzon Montero</dc:creator>
  <cp:lastModifiedBy>Juan Pablo Garzon Montero</cp:lastModifiedBy>
  <cp:lastPrinted>2026-04-07T04:38:27Z</cp:lastPrinted>
  <dcterms:created xsi:type="dcterms:W3CDTF">2026-04-06T16:33:38Z</dcterms:created>
  <dcterms:modified xsi:type="dcterms:W3CDTF">2026-05-05T23:44:54Z</dcterms:modified>
</cp:coreProperties>
</file>